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5" i="1" l="1"/>
  <c r="E23" i="1"/>
  <c r="E52" i="1" l="1"/>
  <c r="D11" i="1" l="1"/>
  <c r="E26" i="1"/>
  <c r="E51" i="1" l="1"/>
  <c r="E50" i="1"/>
  <c r="E40" i="1"/>
  <c r="E32" i="1"/>
  <c r="C6" i="1"/>
  <c r="C11" i="1" s="1"/>
  <c r="E49" i="1" l="1"/>
  <c r="E12" i="1"/>
  <c r="E11" i="1" l="1"/>
  <c r="E35" i="1"/>
</calcChain>
</file>

<file path=xl/sharedStrings.xml><?xml version="1.0" encoding="utf-8"?>
<sst xmlns="http://schemas.openxmlformats.org/spreadsheetml/2006/main" count="49" uniqueCount="45">
  <si>
    <t>Виды услуг, оказанные собственниками:</t>
  </si>
  <si>
    <t>Начислено</t>
  </si>
  <si>
    <t>Оплачено</t>
  </si>
  <si>
    <t>% сбора</t>
  </si>
  <si>
    <t xml:space="preserve"> </t>
  </si>
  <si>
    <t>ИТОГО:</t>
  </si>
  <si>
    <t>Задолженность за КУ собственников и нанимателей на 31.12.2019г.</t>
  </si>
  <si>
    <t>№ п/п</t>
  </si>
  <si>
    <t>Наименование вида работы (услуги)</t>
  </si>
  <si>
    <t>Содержание общего имущества МКД:</t>
  </si>
  <si>
    <r>
      <t>Содержание земельного участка (</t>
    </r>
    <r>
      <rPr>
        <i/>
        <sz val="10"/>
        <color theme="1"/>
        <rFont val="Times New Roman"/>
        <family val="1"/>
        <charset val="204"/>
      </rPr>
      <t>подметание земельного участка,уборка мусора с газонов, очистка и покраска урн, уборка снега и наледи</t>
    </r>
    <r>
      <rPr>
        <b/>
        <i/>
        <sz val="10"/>
        <color theme="1"/>
        <rFont val="Times New Roman"/>
        <family val="1"/>
        <charset val="204"/>
      </rPr>
      <t>)</t>
    </r>
  </si>
  <si>
    <t>I. КОНСТРУКТИВНЫЕ ЭЛЕМЕНТЫ:</t>
  </si>
  <si>
    <t>Работы по текущему ремонту подъездов</t>
  </si>
  <si>
    <t>Итого:</t>
  </si>
  <si>
    <t>II.ВНУТРИДОМОВОЕ ИНЖЕНЕРНОЕ ОБОРУДОВАНИЕ И ТЕХНИЧЕСКИЕ УСТРОЙСТВА</t>
  </si>
  <si>
    <t>Работы, выполняемые в целях надлежащего содержания системы внутридомового газового оборудования в МКД.</t>
  </si>
  <si>
    <t>услуги сторонних организаций:</t>
  </si>
  <si>
    <t>Работы, выполняемые в целях надлежащего содержания лифтов</t>
  </si>
  <si>
    <t>Техническое обслуживание(ООО "Электросталь Лифт")</t>
  </si>
  <si>
    <t>Освидетельствование лифтов (ООО "Московия Эксперт")</t>
  </si>
  <si>
    <t>Дератизация и дезинсекция помещений, входящих в состав общего имущества МКД</t>
  </si>
  <si>
    <r>
      <t>Диспетчерское обслуживание (</t>
    </r>
    <r>
      <rPr>
        <i/>
        <sz val="10"/>
        <color theme="1"/>
        <rFont val="Times New Roman"/>
        <family val="1"/>
        <charset val="204"/>
      </rPr>
      <t>ООО</t>
    </r>
    <r>
      <rPr>
        <b/>
        <sz val="10"/>
        <color theme="1"/>
        <rFont val="Times New Roman"/>
        <family val="1"/>
        <charset val="204"/>
      </rPr>
      <t xml:space="preserve"> "</t>
    </r>
    <r>
      <rPr>
        <i/>
        <sz val="10"/>
        <color theme="1"/>
        <rFont val="Times New Roman"/>
        <family val="1"/>
        <charset val="204"/>
      </rPr>
      <t>ЕДС ЖКХ-Восток"</t>
    </r>
    <r>
      <rPr>
        <b/>
        <sz val="10"/>
        <color theme="1"/>
        <rFont val="Times New Roman"/>
        <family val="1"/>
        <charset val="204"/>
      </rPr>
      <t>)</t>
    </r>
  </si>
  <si>
    <r>
      <t>Паспортно-регистрационное обслуживание (</t>
    </r>
    <r>
      <rPr>
        <i/>
        <sz val="10"/>
        <color theme="1"/>
        <rFont val="Times New Roman"/>
        <family val="1"/>
        <charset val="204"/>
      </rPr>
      <t>ООО</t>
    </r>
    <r>
      <rPr>
        <b/>
        <sz val="10"/>
        <color theme="1"/>
        <rFont val="Times New Roman"/>
        <family val="1"/>
        <charset val="204"/>
      </rPr>
      <t xml:space="preserve"> "</t>
    </r>
    <r>
      <rPr>
        <i/>
        <sz val="10"/>
        <color theme="1"/>
        <rFont val="Times New Roman"/>
        <family val="1"/>
        <charset val="204"/>
      </rPr>
      <t>МФЦ"</t>
    </r>
    <r>
      <rPr>
        <b/>
        <sz val="10"/>
        <color theme="1"/>
        <rFont val="Times New Roman"/>
        <family val="1"/>
        <charset val="204"/>
      </rPr>
      <t>)</t>
    </r>
  </si>
  <si>
    <t xml:space="preserve">Аварийное обслуживание МКД </t>
  </si>
  <si>
    <t>Всего содержание общего имущества МКД с КУ на содержание общего имущества:</t>
  </si>
  <si>
    <t>Задолженность за КУ собственников и нанимателей с 01.01.2019г.</t>
  </si>
  <si>
    <t>Содержание ж/ф в т.ч. ОДН</t>
  </si>
  <si>
    <t xml:space="preserve">Горячее водоснабжение </t>
  </si>
  <si>
    <t>Отопление</t>
  </si>
  <si>
    <t>Холодное водоснабжение и водоотведение</t>
  </si>
  <si>
    <t>Коммунальные услуги :</t>
  </si>
  <si>
    <t>Горячее водоснабжение</t>
  </si>
  <si>
    <r>
      <t>Потребление электроэнергии на ОДН (</t>
    </r>
    <r>
      <rPr>
        <i/>
        <sz val="10"/>
        <color theme="1"/>
        <rFont val="Times New Roman"/>
        <family val="1"/>
        <charset val="204"/>
      </rPr>
      <t>АО "Мосэнергосбыт"</t>
    </r>
    <r>
      <rPr>
        <b/>
        <sz val="10"/>
        <color theme="1"/>
        <rFont val="Times New Roman"/>
        <family val="1"/>
        <charset val="204"/>
      </rPr>
      <t>)</t>
    </r>
  </si>
  <si>
    <t>Стоимость работы, услуги, за 2019г. руб.</t>
  </si>
  <si>
    <r>
      <t>Обслуживание внутридомовой системы: (</t>
    </r>
    <r>
      <rPr>
        <i/>
        <sz val="10"/>
        <color theme="1"/>
        <rFont val="Times New Roman"/>
        <family val="1"/>
        <charset val="204"/>
      </rPr>
      <t xml:space="preserve"> подготовка к отпительному сезону,холодного, горячего водоснабжения, системы теплоснабжения, электрооборудования, в т.ч. замена труб, смена кранов, вентилей</t>
    </r>
    <r>
      <rPr>
        <b/>
        <sz val="10"/>
        <color theme="1"/>
        <rFont val="Times New Roman"/>
        <family val="1"/>
        <charset val="204"/>
      </rPr>
      <t xml:space="preserve">). </t>
    </r>
  </si>
  <si>
    <t>Коммунальные услуги:</t>
  </si>
  <si>
    <t>Техобслуживание газового оборудования,Обследование ,ремонт и устранение завалов вентиляционных каналов и дымоходо (ООО "ГИС")</t>
  </si>
  <si>
    <t>Дератизационная обработка, езинсекционная обработка (ООО "ДЭЗ")</t>
  </si>
  <si>
    <r>
      <t xml:space="preserve">Расчетно-кассовое обслуживание </t>
    </r>
    <r>
      <rPr>
        <i/>
        <sz val="10"/>
        <color theme="1"/>
        <rFont val="Times New Roman"/>
        <family val="1"/>
        <charset val="204"/>
      </rPr>
      <t>(ООО "РЦУ, МособлЕИРЦ")</t>
    </r>
  </si>
  <si>
    <r>
      <t>Содержание мест общего пользования (</t>
    </r>
    <r>
      <rPr>
        <i/>
        <sz val="10"/>
        <color theme="1"/>
        <rFont val="Times New Roman"/>
        <family val="1"/>
        <charset val="204"/>
      </rPr>
      <t>влажное подметание лестничных проемов и маршей, влажная уборка кабин лифтов, обслуживание мусоропроводов и мусорокамер,протирка пыли с подоконников)</t>
    </r>
  </si>
  <si>
    <t>Работы,выполняемые в отношении фундамента, подвала, стен, перекрытий и покрытий, крыши, лестниц, фасада, внутренней отделки, полов, оконных и дверных заполнений и т.п.:</t>
  </si>
  <si>
    <t>Аренда нежилого помещения</t>
  </si>
  <si>
    <t>ОТЧЕТ ЗА 2019Г. ПО СОДЕРЖАНИЮ И РЕМОНТУ ОБЩЕГО ИМУЩЕСТВА МКД ПО АДРЕСУ: ул. Маяковского д.5</t>
  </si>
  <si>
    <t>S общая 2 525,5</t>
  </si>
  <si>
    <t>Ремонт кровли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</si>
</sst>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i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109">
    <xf numFmtId="0" fontId="0" fillId="0" borderId="0" xfId="0"/>
    <xf numFmtId="0" fontId="4" fillId="0" borderId="0" xfId="0" applyFont="1" applyBorder="1" applyAlignment="1">
      <alignment horizontal="left" vertical="center" wrapText="1"/>
    </xf>
    <xf numFmtId="2" fontId="5" fillId="0" borderId="5" xfId="0" applyNumberFormat="1" applyFont="1" applyBorder="1" applyAlignment="1">
      <alignment horizontal="center" vertical="center" wrapText="1"/>
    </xf>
    <xf numFmtId="4" fontId="6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/>
    </xf>
    <xf numFmtId="0" fontId="8" fillId="0" borderId="0" xfId="0" applyFont="1"/>
    <xf numFmtId="0" fontId="7" fillId="0" borderId="14" xfId="0" applyFont="1" applyBorder="1" applyAlignment="1">
      <alignment horizontal="center" vertical="center"/>
    </xf>
    <xf numFmtId="4" fontId="6" fillId="0" borderId="18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top" wrapText="1"/>
    </xf>
    <xf numFmtId="4" fontId="7" fillId="0" borderId="0" xfId="0" applyNumberFormat="1" applyFont="1" applyBorder="1"/>
    <xf numFmtId="0" fontId="7" fillId="0" borderId="0" xfId="0" applyFont="1" applyFill="1" applyAlignment="1">
      <alignment horizontal="center" vertical="top"/>
    </xf>
    <xf numFmtId="0" fontId="6" fillId="0" borderId="0" xfId="0" applyFont="1" applyFill="1"/>
    <xf numFmtId="4" fontId="7" fillId="0" borderId="0" xfId="0" applyNumberFormat="1" applyFont="1" applyFill="1"/>
    <xf numFmtId="0" fontId="8" fillId="0" borderId="0" xfId="0" applyFont="1" applyFill="1"/>
    <xf numFmtId="0" fontId="7" fillId="0" borderId="0" xfId="0" applyFont="1"/>
    <xf numFmtId="4" fontId="7" fillId="0" borderId="0" xfId="0" applyNumberFormat="1" applyFont="1"/>
    <xf numFmtId="4" fontId="6" fillId="0" borderId="18" xfId="0" applyNumberFormat="1" applyFont="1" applyBorder="1" applyAlignment="1">
      <alignment vertical="center"/>
    </xf>
    <xf numFmtId="0" fontId="7" fillId="0" borderId="14" xfId="0" applyFont="1" applyBorder="1" applyAlignment="1">
      <alignment horizontal="center" vertical="top"/>
    </xf>
    <xf numFmtId="0" fontId="6" fillId="0" borderId="0" xfId="0" applyFont="1" applyAlignment="1"/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top" wrapText="1"/>
    </xf>
    <xf numFmtId="4" fontId="6" fillId="0" borderId="0" xfId="0" applyNumberFormat="1" applyFont="1" applyBorder="1" applyAlignment="1">
      <alignment horizontal="right" vertical="center"/>
    </xf>
    <xf numFmtId="0" fontId="10" fillId="0" borderId="25" xfId="0" applyFont="1" applyBorder="1" applyAlignment="1">
      <alignment horizontal="left" vertical="top" wrapText="1"/>
    </xf>
    <xf numFmtId="0" fontId="6" fillId="0" borderId="26" xfId="0" applyFont="1" applyBorder="1" applyAlignment="1">
      <alignment horizontal="left" vertical="top" wrapText="1"/>
    </xf>
    <xf numFmtId="4" fontId="7" fillId="0" borderId="6" xfId="0" applyNumberFormat="1" applyFont="1" applyBorder="1"/>
    <xf numFmtId="2" fontId="10" fillId="0" borderId="33" xfId="0" applyNumberFormat="1" applyFont="1" applyBorder="1" applyAlignment="1">
      <alignment horizontal="left" vertical="center" wrapText="1"/>
    </xf>
    <xf numFmtId="2" fontId="6" fillId="0" borderId="34" xfId="0" applyNumberFormat="1" applyFont="1" applyBorder="1" applyAlignment="1">
      <alignment horizontal="left" vertical="center" wrapText="1"/>
    </xf>
    <xf numFmtId="2" fontId="6" fillId="0" borderId="35" xfId="0" applyNumberFormat="1" applyFont="1" applyBorder="1" applyAlignment="1">
      <alignment horizontal="left" vertical="center" wrapText="1"/>
    </xf>
    <xf numFmtId="4" fontId="7" fillId="0" borderId="28" xfId="0" applyNumberFormat="1" applyFont="1" applyBorder="1"/>
    <xf numFmtId="4" fontId="6" fillId="0" borderId="18" xfId="0" applyNumberFormat="1" applyFont="1" applyBorder="1"/>
    <xf numFmtId="0" fontId="11" fillId="0" borderId="14" xfId="0" applyFont="1" applyBorder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11" fillId="0" borderId="0" xfId="0" applyFont="1"/>
    <xf numFmtId="4" fontId="11" fillId="0" borderId="0" xfId="0" applyNumberFormat="1" applyFont="1"/>
    <xf numFmtId="4" fontId="6" fillId="0" borderId="3" xfId="0" applyNumberFormat="1" applyFont="1" applyBorder="1"/>
    <xf numFmtId="4" fontId="1" fillId="0" borderId="12" xfId="0" applyNumberFormat="1" applyFont="1" applyBorder="1"/>
    <xf numFmtId="4" fontId="7" fillId="0" borderId="9" xfId="0" applyNumberFormat="1" applyFont="1" applyBorder="1"/>
    <xf numFmtId="0" fontId="10" fillId="0" borderId="34" xfId="0" applyFont="1" applyBorder="1" applyAlignment="1">
      <alignment horizontal="left" vertical="center" wrapText="1"/>
    </xf>
    <xf numFmtId="4" fontId="6" fillId="0" borderId="5" xfId="0" applyNumberFormat="1" applyFont="1" applyBorder="1" applyAlignment="1">
      <alignment horizontal="right" vertical="center" wrapText="1"/>
    </xf>
    <xf numFmtId="4" fontId="8" fillId="0" borderId="5" xfId="0" applyNumberFormat="1" applyFont="1" applyBorder="1"/>
    <xf numFmtId="4" fontId="8" fillId="0" borderId="6" xfId="0" applyNumberFormat="1" applyFont="1" applyBorder="1"/>
    <xf numFmtId="4" fontId="6" fillId="0" borderId="9" xfId="0" applyNumberFormat="1" applyFont="1" applyBorder="1"/>
    <xf numFmtId="4" fontId="6" fillId="0" borderId="38" xfId="0" applyNumberFormat="1" applyFont="1" applyBorder="1" applyAlignment="1">
      <alignment vertical="center" wrapText="1"/>
    </xf>
    <xf numFmtId="4" fontId="6" fillId="0" borderId="8" xfId="0" applyNumberFormat="1" applyFont="1" applyBorder="1" applyAlignment="1">
      <alignment horizontal="right" vertical="center" wrapText="1"/>
    </xf>
    <xf numFmtId="0" fontId="10" fillId="0" borderId="37" xfId="0" applyFont="1" applyBorder="1" applyAlignment="1">
      <alignment horizontal="left" vertical="center" wrapText="1"/>
    </xf>
    <xf numFmtId="0" fontId="10" fillId="0" borderId="38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43" fontId="6" fillId="0" borderId="12" xfId="1" applyFont="1" applyBorder="1" applyAlignment="1">
      <alignment horizontal="left" vertical="center" wrapText="1"/>
    </xf>
    <xf numFmtId="4" fontId="7" fillId="0" borderId="5" xfId="0" applyNumberFormat="1" applyFont="1" applyBorder="1" applyAlignment="1">
      <alignment horizontal="right" vertical="center" wrapText="1"/>
    </xf>
    <xf numFmtId="4" fontId="6" fillId="0" borderId="5" xfId="0" applyNumberFormat="1" applyFont="1" applyBorder="1"/>
    <xf numFmtId="0" fontId="7" fillId="0" borderId="43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4" fontId="7" fillId="0" borderId="8" xfId="0" applyNumberFormat="1" applyFont="1" applyBorder="1" applyAlignment="1">
      <alignment vertical="center"/>
    </xf>
    <xf numFmtId="4" fontId="8" fillId="0" borderId="9" xfId="0" applyNumberFormat="1" applyFont="1" applyBorder="1"/>
    <xf numFmtId="0" fontId="6" fillId="0" borderId="39" xfId="0" applyFont="1" applyBorder="1" applyAlignment="1">
      <alignment horizontal="center" wrapText="1"/>
    </xf>
    <xf numFmtId="0" fontId="13" fillId="0" borderId="39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4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5" xfId="0" applyFont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0" fontId="6" fillId="0" borderId="37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left"/>
    </xf>
    <xf numFmtId="0" fontId="7" fillId="0" borderId="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6" fillId="0" borderId="2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21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4" fontId="6" fillId="0" borderId="22" xfId="0" applyNumberFormat="1" applyFont="1" applyBorder="1" applyAlignment="1">
      <alignment horizontal="right" vertical="center"/>
    </xf>
    <xf numFmtId="4" fontId="6" fillId="0" borderId="27" xfId="0" applyNumberFormat="1" applyFont="1" applyBorder="1" applyAlignment="1">
      <alignment horizontal="right" vertical="center"/>
    </xf>
    <xf numFmtId="0" fontId="9" fillId="0" borderId="5" xfId="0" applyFont="1" applyBorder="1" applyAlignment="1">
      <alignment horizontal="left" vertical="top" wrapText="1"/>
    </xf>
    <xf numFmtId="0" fontId="7" fillId="0" borderId="36" xfId="0" applyFont="1" applyBorder="1" applyAlignment="1">
      <alignment horizontal="center" vertical="center"/>
    </xf>
    <xf numFmtId="2" fontId="6" fillId="0" borderId="29" xfId="0" applyNumberFormat="1" applyFont="1" applyBorder="1" applyAlignment="1">
      <alignment horizontal="left" vertical="center" wrapText="1"/>
    </xf>
    <xf numFmtId="2" fontId="6" fillId="0" borderId="30" xfId="0" applyNumberFormat="1" applyFont="1" applyBorder="1" applyAlignment="1">
      <alignment horizontal="left" vertical="center" wrapText="1"/>
    </xf>
    <xf numFmtId="2" fontId="6" fillId="0" borderId="31" xfId="0" applyNumberFormat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/>
    </xf>
    <xf numFmtId="0" fontId="11" fillId="0" borderId="37" xfId="0" applyFont="1" applyBorder="1" applyAlignment="1">
      <alignment horizontal="center" vertical="top"/>
    </xf>
    <xf numFmtId="0" fontId="11" fillId="0" borderId="16" xfId="0" applyFont="1" applyBorder="1" applyAlignment="1">
      <alignment horizontal="center" vertical="top"/>
    </xf>
    <xf numFmtId="0" fontId="11" fillId="0" borderId="38" xfId="0" applyFont="1" applyBorder="1" applyAlignment="1">
      <alignment horizontal="center" vertical="top"/>
    </xf>
    <xf numFmtId="0" fontId="6" fillId="0" borderId="2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21" xfId="0" applyFont="1" applyBorder="1" applyAlignment="1">
      <alignment horizontal="left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tabSelected="1" view="pageBreakPreview" zoomScaleNormal="100" zoomScaleSheetLayoutView="100" workbookViewId="0">
      <selection activeCell="E31" sqref="E31"/>
    </sheetView>
  </sheetViews>
  <sheetFormatPr defaultRowHeight="14.4" x14ac:dyDescent="0.3"/>
  <cols>
    <col min="1" max="1" width="5.109375" style="32" customWidth="1"/>
    <col min="2" max="2" width="41.21875" style="33" customWidth="1"/>
    <col min="3" max="3" width="14.77734375" style="34" customWidth="1"/>
    <col min="4" max="4" width="15.33203125" customWidth="1"/>
    <col min="5" max="5" width="17.5546875" customWidth="1"/>
  </cols>
  <sheetData>
    <row r="1" spans="1:5" ht="39" customHeight="1" x14ac:dyDescent="0.3">
      <c r="A1" s="82" t="s">
        <v>42</v>
      </c>
      <c r="B1" s="82"/>
      <c r="C1" s="82"/>
      <c r="D1" s="82"/>
      <c r="E1" s="82"/>
    </row>
    <row r="2" spans="1:5" ht="8.4" customHeight="1" thickBot="1" x14ac:dyDescent="0.35">
      <c r="A2" s="83"/>
      <c r="B2" s="83"/>
      <c r="C2" s="83"/>
      <c r="D2" s="83"/>
      <c r="E2" s="83"/>
    </row>
    <row r="3" spans="1:5" ht="30.6" customHeight="1" thickBot="1" x14ac:dyDescent="0.35">
      <c r="A3" s="45"/>
      <c r="B3" s="46" t="s">
        <v>25</v>
      </c>
      <c r="C3" s="48">
        <v>523367.47</v>
      </c>
      <c r="D3" s="38"/>
      <c r="E3" s="47" t="s">
        <v>43</v>
      </c>
    </row>
    <row r="4" spans="1:5" x14ac:dyDescent="0.3">
      <c r="A4" s="84" t="s">
        <v>0</v>
      </c>
      <c r="B4" s="85"/>
      <c r="C4" s="55" t="s">
        <v>1</v>
      </c>
      <c r="D4" s="56" t="s">
        <v>2</v>
      </c>
      <c r="E4" s="57" t="s">
        <v>3</v>
      </c>
    </row>
    <row r="5" spans="1:5" x14ac:dyDescent="0.3">
      <c r="A5" s="61" t="s">
        <v>26</v>
      </c>
      <c r="B5" s="62"/>
      <c r="C5" s="39">
        <v>790624.6</v>
      </c>
      <c r="D5" s="50">
        <v>688136.85</v>
      </c>
      <c r="E5" s="41" t="s">
        <v>4</v>
      </c>
    </row>
    <row r="6" spans="1:5" x14ac:dyDescent="0.3">
      <c r="A6" s="61" t="s">
        <v>35</v>
      </c>
      <c r="B6" s="62"/>
      <c r="C6" s="39">
        <f>SUM(C7:C9)</f>
        <v>1431288.56</v>
      </c>
      <c r="D6" s="50">
        <v>1348125.48</v>
      </c>
      <c r="E6" s="41"/>
    </row>
    <row r="7" spans="1:5" x14ac:dyDescent="0.3">
      <c r="A7" s="58" t="s">
        <v>29</v>
      </c>
      <c r="B7" s="59"/>
      <c r="C7" s="49">
        <v>431018.5</v>
      </c>
      <c r="D7" s="40"/>
      <c r="E7" s="41"/>
    </row>
    <row r="8" spans="1:5" x14ac:dyDescent="0.3">
      <c r="A8" s="58" t="s">
        <v>27</v>
      </c>
      <c r="B8" s="59"/>
      <c r="C8" s="49">
        <v>0</v>
      </c>
      <c r="D8" s="40"/>
      <c r="E8" s="41"/>
    </row>
    <row r="9" spans="1:5" x14ac:dyDescent="0.3">
      <c r="A9" s="58" t="s">
        <v>28</v>
      </c>
      <c r="B9" s="59"/>
      <c r="C9" s="49">
        <v>1000270.06</v>
      </c>
      <c r="D9" s="40"/>
      <c r="E9" s="41"/>
    </row>
    <row r="10" spans="1:5" x14ac:dyDescent="0.3">
      <c r="A10" s="61" t="s">
        <v>41</v>
      </c>
      <c r="B10" s="62"/>
      <c r="C10" s="44">
        <v>0</v>
      </c>
      <c r="D10" s="44">
        <v>0</v>
      </c>
      <c r="E10" s="54"/>
    </row>
    <row r="11" spans="1:5" ht="15" thickBot="1" x14ac:dyDescent="0.35">
      <c r="A11" s="70" t="s">
        <v>5</v>
      </c>
      <c r="B11" s="71"/>
      <c r="C11" s="44">
        <f>C5+C6+C10</f>
        <v>2221913.16</v>
      </c>
      <c r="D11" s="44">
        <f>SUM(D5:D10)</f>
        <v>2036262.33</v>
      </c>
      <c r="E11" s="42">
        <f>D11*100/C11</f>
        <v>91.644550590807057</v>
      </c>
    </row>
    <row r="12" spans="1:5" ht="15" customHeight="1" thickBot="1" x14ac:dyDescent="0.35">
      <c r="A12" s="72" t="s">
        <v>6</v>
      </c>
      <c r="B12" s="73"/>
      <c r="C12" s="73"/>
      <c r="D12" s="74"/>
      <c r="E12" s="43">
        <f>C3+C11-D11</f>
        <v>709018.29999999981</v>
      </c>
    </row>
    <row r="13" spans="1:5" ht="16.2" x14ac:dyDescent="0.3">
      <c r="A13" s="1"/>
      <c r="B13" s="1"/>
      <c r="C13" s="1"/>
      <c r="D13" s="1"/>
      <c r="E13" s="1"/>
    </row>
    <row r="15" spans="1:5" ht="39.6" x14ac:dyDescent="0.3">
      <c r="A15" s="2" t="s">
        <v>7</v>
      </c>
      <c r="B15" s="75" t="s">
        <v>8</v>
      </c>
      <c r="C15" s="75"/>
      <c r="D15" s="75"/>
      <c r="E15" s="3" t="s">
        <v>33</v>
      </c>
    </row>
    <row r="16" spans="1:5" x14ac:dyDescent="0.3">
      <c r="A16" s="4"/>
      <c r="B16" s="76" t="s">
        <v>9</v>
      </c>
      <c r="C16" s="76"/>
      <c r="D16" s="76"/>
      <c r="E16" s="5"/>
    </row>
    <row r="17" spans="1:5" ht="15" thickBot="1" x14ac:dyDescent="0.35">
      <c r="A17" s="4"/>
      <c r="B17" s="77"/>
      <c r="C17" s="77"/>
      <c r="D17" s="77"/>
      <c r="E17" s="5"/>
    </row>
    <row r="18" spans="1:5" ht="31.5" customHeight="1" thickBot="1" x14ac:dyDescent="0.35">
      <c r="A18" s="6">
        <v>1</v>
      </c>
      <c r="B18" s="67" t="s">
        <v>10</v>
      </c>
      <c r="C18" s="68"/>
      <c r="D18" s="69"/>
      <c r="E18" s="7">
        <v>28100</v>
      </c>
    </row>
    <row r="19" spans="1:5" ht="42.75" customHeight="1" thickBot="1" x14ac:dyDescent="0.35">
      <c r="A19" s="6">
        <v>2</v>
      </c>
      <c r="B19" s="78" t="s">
        <v>39</v>
      </c>
      <c r="C19" s="79"/>
      <c r="D19" s="80"/>
      <c r="E19" s="7">
        <v>25500</v>
      </c>
    </row>
    <row r="20" spans="1:5" x14ac:dyDescent="0.3">
      <c r="A20" s="8"/>
      <c r="B20" s="9"/>
      <c r="C20" s="9"/>
      <c r="D20" s="9"/>
      <c r="E20" s="10"/>
    </row>
    <row r="21" spans="1:5" x14ac:dyDescent="0.3">
      <c r="A21" s="11"/>
      <c r="B21" s="12" t="s">
        <v>11</v>
      </c>
      <c r="C21" s="13"/>
      <c r="D21" s="14"/>
      <c r="E21" s="13"/>
    </row>
    <row r="22" spans="1:5" ht="15" thickBot="1" x14ac:dyDescent="0.35">
      <c r="A22" s="4"/>
      <c r="B22" s="15"/>
      <c r="C22" s="16"/>
      <c r="D22" s="5"/>
      <c r="E22" s="16"/>
    </row>
    <row r="23" spans="1:5" ht="39.75" customHeight="1" thickBot="1" x14ac:dyDescent="0.35">
      <c r="A23" s="51">
        <v>3</v>
      </c>
      <c r="B23" s="81" t="s">
        <v>40</v>
      </c>
      <c r="C23" s="68"/>
      <c r="D23" s="69"/>
      <c r="E23" s="17">
        <f>E24</f>
        <v>47015</v>
      </c>
    </row>
    <row r="24" spans="1:5" ht="18.600000000000001" customHeight="1" thickBot="1" x14ac:dyDescent="0.35">
      <c r="A24" s="52"/>
      <c r="B24" s="66" t="s">
        <v>44</v>
      </c>
      <c r="C24" s="66"/>
      <c r="D24" s="66"/>
      <c r="E24" s="53">
        <v>47015</v>
      </c>
    </row>
    <row r="25" spans="1:5" ht="15" thickBot="1" x14ac:dyDescent="0.35">
      <c r="A25" s="18">
        <v>4</v>
      </c>
      <c r="B25" s="63" t="s">
        <v>12</v>
      </c>
      <c r="C25" s="64"/>
      <c r="D25" s="65"/>
      <c r="E25" s="30">
        <v>0</v>
      </c>
    </row>
    <row r="26" spans="1:5" ht="15" thickBot="1" x14ac:dyDescent="0.35">
      <c r="A26" s="18"/>
      <c r="B26" s="86" t="s">
        <v>13</v>
      </c>
      <c r="C26" s="86"/>
      <c r="D26" s="86"/>
      <c r="E26" s="7">
        <f>E25+E23</f>
        <v>47015</v>
      </c>
    </row>
    <row r="27" spans="1:5" x14ac:dyDescent="0.3">
      <c r="A27" s="4"/>
      <c r="B27" s="15"/>
      <c r="C27" s="16"/>
      <c r="D27" s="5"/>
      <c r="E27" s="5"/>
    </row>
    <row r="28" spans="1:5" x14ac:dyDescent="0.3">
      <c r="A28" s="4"/>
      <c r="B28" s="19" t="s">
        <v>14</v>
      </c>
      <c r="C28" s="19"/>
      <c r="D28" s="19"/>
      <c r="E28" s="5"/>
    </row>
    <row r="29" spans="1:5" ht="15" thickBot="1" x14ac:dyDescent="0.35">
      <c r="A29" s="4"/>
      <c r="B29" s="15"/>
      <c r="C29" s="16"/>
      <c r="D29" s="5"/>
      <c r="E29" s="5"/>
    </row>
    <row r="30" spans="1:5" ht="42" customHeight="1" thickBot="1" x14ac:dyDescent="0.35">
      <c r="A30" s="6">
        <v>5</v>
      </c>
      <c r="B30" s="67" t="s">
        <v>34</v>
      </c>
      <c r="C30" s="68"/>
      <c r="D30" s="69"/>
      <c r="E30" s="7">
        <v>17800</v>
      </c>
    </row>
    <row r="31" spans="1:5" ht="15" thickBot="1" x14ac:dyDescent="0.35">
      <c r="A31" s="20"/>
      <c r="B31" s="21"/>
      <c r="C31" s="21"/>
      <c r="D31" s="21"/>
      <c r="E31" s="22"/>
    </row>
    <row r="32" spans="1:5" x14ac:dyDescent="0.3">
      <c r="A32" s="87">
        <v>6</v>
      </c>
      <c r="B32" s="90" t="s">
        <v>15</v>
      </c>
      <c r="C32" s="91"/>
      <c r="D32" s="92"/>
      <c r="E32" s="95">
        <f>E34</f>
        <v>45092.08</v>
      </c>
    </row>
    <row r="33" spans="1:5" x14ac:dyDescent="0.3">
      <c r="A33" s="88"/>
      <c r="B33" s="23" t="s">
        <v>16</v>
      </c>
      <c r="C33" s="21"/>
      <c r="D33" s="24"/>
      <c r="E33" s="96"/>
    </row>
    <row r="34" spans="1:5" ht="37.200000000000003" customHeight="1" thickBot="1" x14ac:dyDescent="0.35">
      <c r="A34" s="89"/>
      <c r="B34" s="97" t="s">
        <v>36</v>
      </c>
      <c r="C34" s="97"/>
      <c r="D34" s="97"/>
      <c r="E34" s="25">
        <v>45092.08</v>
      </c>
    </row>
    <row r="35" spans="1:5" x14ac:dyDescent="0.3">
      <c r="A35" s="93">
        <v>7</v>
      </c>
      <c r="B35" s="99" t="s">
        <v>17</v>
      </c>
      <c r="C35" s="100"/>
      <c r="D35" s="101"/>
      <c r="E35" s="95">
        <f>E37+E38</f>
        <v>0</v>
      </c>
    </row>
    <row r="36" spans="1:5" x14ac:dyDescent="0.3">
      <c r="A36" s="94"/>
      <c r="B36" s="26" t="s">
        <v>16</v>
      </c>
      <c r="C36" s="27"/>
      <c r="D36" s="28"/>
      <c r="E36" s="96"/>
    </row>
    <row r="37" spans="1:5" x14ac:dyDescent="0.3">
      <c r="A37" s="94"/>
      <c r="B37" s="60" t="s">
        <v>18</v>
      </c>
      <c r="C37" s="60"/>
      <c r="D37" s="60"/>
      <c r="E37" s="25">
        <v>0</v>
      </c>
    </row>
    <row r="38" spans="1:5" ht="15" thickBot="1" x14ac:dyDescent="0.35">
      <c r="A38" s="98"/>
      <c r="B38" s="102" t="s">
        <v>19</v>
      </c>
      <c r="C38" s="102"/>
      <c r="D38" s="102"/>
      <c r="E38" s="29">
        <v>0</v>
      </c>
    </row>
    <row r="39" spans="1:5" ht="15" thickBot="1" x14ac:dyDescent="0.35">
      <c r="A39" s="4"/>
      <c r="B39" s="15"/>
      <c r="C39" s="16"/>
      <c r="D39" s="5"/>
      <c r="E39" s="5"/>
    </row>
    <row r="40" spans="1:5" x14ac:dyDescent="0.3">
      <c r="A40" s="93">
        <v>8</v>
      </c>
      <c r="B40" s="90" t="s">
        <v>20</v>
      </c>
      <c r="C40" s="91"/>
      <c r="D40" s="92"/>
      <c r="E40" s="95">
        <f>E42</f>
        <v>3306</v>
      </c>
    </row>
    <row r="41" spans="1:5" x14ac:dyDescent="0.3">
      <c r="A41" s="94"/>
      <c r="B41" s="23" t="s">
        <v>16</v>
      </c>
      <c r="C41" s="21"/>
      <c r="D41" s="24"/>
      <c r="E41" s="96"/>
    </row>
    <row r="42" spans="1:5" x14ac:dyDescent="0.3">
      <c r="A42" s="94"/>
      <c r="B42" s="97" t="s">
        <v>37</v>
      </c>
      <c r="C42" s="97"/>
      <c r="D42" s="97"/>
      <c r="E42" s="25">
        <v>3306</v>
      </c>
    </row>
    <row r="43" spans="1:5" ht="15" thickBot="1" x14ac:dyDescent="0.35">
      <c r="A43" s="4"/>
      <c r="B43" s="15"/>
      <c r="C43" s="16"/>
      <c r="D43" s="5"/>
      <c r="E43" s="5"/>
    </row>
    <row r="44" spans="1:5" ht="15" thickBot="1" x14ac:dyDescent="0.35">
      <c r="A44" s="18">
        <v>9</v>
      </c>
      <c r="B44" s="63" t="s">
        <v>21</v>
      </c>
      <c r="C44" s="64"/>
      <c r="D44" s="65"/>
      <c r="E44" s="30">
        <v>29053.919999999998</v>
      </c>
    </row>
    <row r="45" spans="1:5" ht="15" thickBot="1" x14ac:dyDescent="0.35">
      <c r="A45" s="18">
        <v>10</v>
      </c>
      <c r="B45" s="63" t="s">
        <v>22</v>
      </c>
      <c r="C45" s="64"/>
      <c r="D45" s="65"/>
      <c r="E45" s="30">
        <v>11536.47</v>
      </c>
    </row>
    <row r="46" spans="1:5" ht="15" thickBot="1" x14ac:dyDescent="0.35">
      <c r="A46" s="18">
        <v>11</v>
      </c>
      <c r="B46" s="63" t="s">
        <v>38</v>
      </c>
      <c r="C46" s="64"/>
      <c r="D46" s="65"/>
      <c r="E46" s="30">
        <v>106497.19</v>
      </c>
    </row>
    <row r="47" spans="1:5" ht="15" thickBot="1" x14ac:dyDescent="0.35">
      <c r="A47" s="31">
        <v>12</v>
      </c>
      <c r="B47" s="63" t="s">
        <v>23</v>
      </c>
      <c r="C47" s="64"/>
      <c r="D47" s="65"/>
      <c r="E47" s="30">
        <v>18818.77</v>
      </c>
    </row>
    <row r="48" spans="1:5" ht="15" thickBot="1" x14ac:dyDescent="0.35"/>
    <row r="49" spans="1:5" x14ac:dyDescent="0.3">
      <c r="A49" s="93">
        <v>13</v>
      </c>
      <c r="B49" s="106" t="s">
        <v>30</v>
      </c>
      <c r="C49" s="107"/>
      <c r="D49" s="108"/>
      <c r="E49" s="35">
        <f>SUM(E50:E52)</f>
        <v>1337708.31</v>
      </c>
    </row>
    <row r="50" spans="1:5" x14ac:dyDescent="0.3">
      <c r="A50" s="94"/>
      <c r="B50" s="60" t="s">
        <v>29</v>
      </c>
      <c r="C50" s="60"/>
      <c r="D50" s="60"/>
      <c r="E50" s="25">
        <f>C7</f>
        <v>431018.5</v>
      </c>
    </row>
    <row r="51" spans="1:5" x14ac:dyDescent="0.3">
      <c r="A51" s="94"/>
      <c r="B51" s="60" t="s">
        <v>31</v>
      </c>
      <c r="C51" s="60"/>
      <c r="D51" s="60"/>
      <c r="E51" s="37">
        <f>C8</f>
        <v>0</v>
      </c>
    </row>
    <row r="52" spans="1:5" ht="15" thickBot="1" x14ac:dyDescent="0.35">
      <c r="A52" s="98"/>
      <c r="B52" s="102" t="s">
        <v>28</v>
      </c>
      <c r="C52" s="102"/>
      <c r="D52" s="102"/>
      <c r="E52" s="29">
        <f>C9-93580.25</f>
        <v>906689.81</v>
      </c>
    </row>
    <row r="53" spans="1:5" ht="15" thickBot="1" x14ac:dyDescent="0.35">
      <c r="A53" s="6">
        <v>14</v>
      </c>
      <c r="B53" s="63" t="s">
        <v>32</v>
      </c>
      <c r="C53" s="64"/>
      <c r="D53" s="65"/>
      <c r="E53" s="30">
        <v>332335.32</v>
      </c>
    </row>
    <row r="54" spans="1:5" ht="15" thickBot="1" x14ac:dyDescent="0.35"/>
    <row r="55" spans="1:5" ht="15" thickBot="1" x14ac:dyDescent="0.35">
      <c r="A55" s="103" t="s">
        <v>24</v>
      </c>
      <c r="B55" s="104"/>
      <c r="C55" s="104"/>
      <c r="D55" s="105"/>
      <c r="E55" s="36">
        <f>SUM(E18+E19+E26+E30+E32+E35+E40+E44+E45+E47+E49+E53+E46+E23)</f>
        <v>2049778.06</v>
      </c>
    </row>
  </sheetData>
  <mergeCells count="44">
    <mergeCell ref="E40:E41"/>
    <mergeCell ref="B42:D42"/>
    <mergeCell ref="B53:D53"/>
    <mergeCell ref="A55:D55"/>
    <mergeCell ref="B45:D45"/>
    <mergeCell ref="B47:D47"/>
    <mergeCell ref="A49:A52"/>
    <mergeCell ref="B49:D49"/>
    <mergeCell ref="B50:D50"/>
    <mergeCell ref="B52:D52"/>
    <mergeCell ref="E32:E33"/>
    <mergeCell ref="B34:D34"/>
    <mergeCell ref="A35:A38"/>
    <mergeCell ref="B35:D35"/>
    <mergeCell ref="E35:E36"/>
    <mergeCell ref="B37:D37"/>
    <mergeCell ref="B38:D38"/>
    <mergeCell ref="B25:D25"/>
    <mergeCell ref="B26:D26"/>
    <mergeCell ref="B44:D44"/>
    <mergeCell ref="A32:A34"/>
    <mergeCell ref="B32:D32"/>
    <mergeCell ref="A40:A42"/>
    <mergeCell ref="B40:D40"/>
    <mergeCell ref="A1:E1"/>
    <mergeCell ref="A2:E2"/>
    <mergeCell ref="A4:B4"/>
    <mergeCell ref="A5:B5"/>
    <mergeCell ref="A7:B7"/>
    <mergeCell ref="A8:B8"/>
    <mergeCell ref="B51:D51"/>
    <mergeCell ref="A6:B6"/>
    <mergeCell ref="B46:D46"/>
    <mergeCell ref="B24:D24"/>
    <mergeCell ref="A10:B10"/>
    <mergeCell ref="B30:D30"/>
    <mergeCell ref="A9:B9"/>
    <mergeCell ref="A11:B11"/>
    <mergeCell ref="A12:D12"/>
    <mergeCell ref="B15:D15"/>
    <mergeCell ref="B16:D17"/>
    <mergeCell ref="B18:D18"/>
    <mergeCell ref="B19:D19"/>
    <mergeCell ref="B23:D23"/>
  </mergeCells>
  <pageMargins left="0.7" right="0.7" top="0.75" bottom="0.75" header="0.3" footer="0.3"/>
  <pageSetup paperSize="9" scale="71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2020-04-02T05:46:38Z</dcterms:modified>
</cp:coreProperties>
</file>